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v\Documents\к годовому отчету 2024\"/>
    </mc:Choice>
  </mc:AlternateContent>
  <bookViews>
    <workbookView xWindow="0" yWindow="0" windowWidth="28800" windowHeight="12588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G33" i="2" l="1"/>
  <c r="C71" i="2" l="1"/>
  <c r="E50" i="2"/>
  <c r="D50" i="2"/>
  <c r="C50" i="2"/>
  <c r="L51" i="2"/>
  <c r="M51" i="2"/>
  <c r="K51" i="2"/>
  <c r="L50" i="2"/>
  <c r="M50" i="2"/>
  <c r="K50" i="2"/>
  <c r="G70" i="2"/>
  <c r="N48" i="2" l="1"/>
  <c r="N49" i="2"/>
  <c r="F40" i="2" l="1"/>
  <c r="C72" i="2" l="1"/>
  <c r="C52" i="2"/>
  <c r="D51" i="2"/>
  <c r="E51" i="2"/>
  <c r="C51" i="2"/>
  <c r="G16" i="2"/>
  <c r="G15" i="2"/>
  <c r="G9" i="2"/>
  <c r="G8" i="2" l="1"/>
  <c r="G31" i="2"/>
  <c r="G32" i="2"/>
  <c r="R72" i="2" l="1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R70" i="2"/>
  <c r="Q70" i="2"/>
  <c r="P70" i="2"/>
  <c r="O70" i="2"/>
  <c r="N70" i="2"/>
  <c r="M70" i="2"/>
  <c r="L70" i="2"/>
  <c r="K70" i="2"/>
  <c r="J70" i="2"/>
  <c r="I70" i="2"/>
  <c r="H70" i="2"/>
  <c r="F70" i="2"/>
  <c r="E70" i="2"/>
  <c r="D70" i="2"/>
  <c r="C70" i="2"/>
  <c r="V69" i="2"/>
  <c r="U69" i="2"/>
  <c r="T69" i="2"/>
  <c r="S69" i="2"/>
  <c r="V68" i="2"/>
  <c r="U68" i="2"/>
  <c r="T68" i="2"/>
  <c r="S68" i="2"/>
  <c r="V67" i="2"/>
  <c r="U67" i="2"/>
  <c r="T67" i="2"/>
  <c r="S67" i="2"/>
  <c r="V66" i="2"/>
  <c r="U66" i="2"/>
  <c r="T66" i="2"/>
  <c r="S66" i="2"/>
  <c r="V65" i="2"/>
  <c r="U65" i="2"/>
  <c r="T65" i="2"/>
  <c r="S65" i="2"/>
  <c r="V64" i="2"/>
  <c r="U64" i="2"/>
  <c r="T64" i="2"/>
  <c r="S64" i="2"/>
  <c r="V63" i="2"/>
  <c r="U63" i="2"/>
  <c r="T63" i="2"/>
  <c r="S63" i="2"/>
  <c r="V62" i="2"/>
  <c r="U62" i="2"/>
  <c r="T62" i="2"/>
  <c r="S62" i="2"/>
  <c r="V61" i="2"/>
  <c r="U61" i="2"/>
  <c r="T61" i="2"/>
  <c r="S61" i="2"/>
  <c r="V60" i="2"/>
  <c r="U60" i="2"/>
  <c r="T60" i="2"/>
  <c r="S60" i="2"/>
  <c r="V59" i="2"/>
  <c r="U59" i="2"/>
  <c r="T59" i="2"/>
  <c r="S59" i="2"/>
  <c r="V58" i="2"/>
  <c r="U58" i="2"/>
  <c r="T58" i="2"/>
  <c r="S58" i="2"/>
  <c r="I52" i="2"/>
  <c r="H52" i="2"/>
  <c r="G52" i="2"/>
  <c r="E52" i="2"/>
  <c r="D52" i="2"/>
  <c r="I50" i="2"/>
  <c r="H50" i="2"/>
  <c r="G50" i="2"/>
  <c r="N47" i="2"/>
  <c r="N46" i="2"/>
  <c r="F45" i="2"/>
  <c r="F44" i="2"/>
  <c r="F43" i="2"/>
  <c r="F42" i="2"/>
  <c r="F41" i="2"/>
  <c r="J39" i="2"/>
  <c r="J50" i="2" s="1"/>
  <c r="G30" i="2"/>
  <c r="G24" i="2"/>
  <c r="G23" i="2"/>
  <c r="G22" i="2"/>
  <c r="G6" i="2"/>
  <c r="G5" i="2"/>
  <c r="T70" i="2" l="1"/>
  <c r="V70" i="2"/>
  <c r="F50" i="2"/>
  <c r="U70" i="2"/>
  <c r="W63" i="2"/>
  <c r="W67" i="2"/>
  <c r="W69" i="2"/>
  <c r="X59" i="2"/>
  <c r="Y59" i="2" s="1"/>
  <c r="X61" i="2"/>
  <c r="Y61" i="2" s="1"/>
  <c r="X65" i="2"/>
  <c r="Y65" i="2" s="1"/>
  <c r="X67" i="2"/>
  <c r="Y67" i="2" s="1"/>
  <c r="X69" i="2"/>
  <c r="Y69" i="2" s="1"/>
  <c r="W59" i="2"/>
  <c r="X66" i="2"/>
  <c r="Y66" i="2" s="1"/>
  <c r="W66" i="2"/>
  <c r="X60" i="2"/>
  <c r="Y60" i="2" s="1"/>
  <c r="W60" i="2"/>
  <c r="W61" i="2"/>
  <c r="S70" i="2"/>
  <c r="W65" i="2"/>
  <c r="X64" i="2"/>
  <c r="Y64" i="2" s="1"/>
  <c r="W64" i="2"/>
  <c r="X68" i="2"/>
  <c r="Y68" i="2" s="1"/>
  <c r="W68" i="2"/>
  <c r="X63" i="2"/>
  <c r="Y63" i="2" s="1"/>
  <c r="X62" i="2"/>
  <c r="Y62" i="2" s="1"/>
  <c r="W62" i="2"/>
  <c r="W58" i="2"/>
  <c r="X58" i="2"/>
  <c r="Y58" i="2" s="1"/>
</calcChain>
</file>

<file path=xl/sharedStrings.xml><?xml version="1.0" encoding="utf-8"?>
<sst xmlns="http://schemas.openxmlformats.org/spreadsheetml/2006/main" count="130" uniqueCount="79">
  <si>
    <t>МБУК РКДО</t>
  </si>
  <si>
    <t>п/п</t>
  </si>
  <si>
    <t>Наименование муниципальной услуги (работы)</t>
  </si>
  <si>
    <t>Значение показателей</t>
  </si>
  <si>
    <t>план / год</t>
  </si>
  <si>
    <t>план на тек.дату</t>
  </si>
  <si>
    <t xml:space="preserve">факт </t>
  </si>
  <si>
    <t>отклонение, %</t>
  </si>
  <si>
    <t>Библиотечное, библиографическое и информационное обслуживание пользователей библиотеки</t>
  </si>
  <si>
    <t>количество посещений, ед.</t>
  </si>
  <si>
    <t>Публичный показ музейных предметов, музейных коллекций</t>
  </si>
  <si>
    <t>число посетителей</t>
  </si>
  <si>
    <t>Организация деятельности клубных формирований и формирований самодеятельного народного творчества</t>
  </si>
  <si>
    <t>число участников</t>
  </si>
  <si>
    <t>количество клубных формирований</t>
  </si>
  <si>
    <t>МБУ ЦБ МБОУ</t>
  </si>
  <si>
    <t>МБОУ ДО "Дальнеконстантиновская школа искусств"</t>
  </si>
  <si>
    <t>Реализация дополнительных общеразвивающих программ</t>
  </si>
  <si>
    <t>Количество человеко-часов,человеко-час</t>
  </si>
  <si>
    <t>Реализация дополнительных предпрофессиональных программ в области искусств(фортепиано)</t>
  </si>
  <si>
    <t>Реализация дополнительных предпрофессиональных программ в области искусств(народные инструменты)</t>
  </si>
  <si>
    <t>МБУ Редакция "Родная земля"</t>
  </si>
  <si>
    <t>осуществление издательской деятельности</t>
  </si>
  <si>
    <t>количество печатных страниц, штук</t>
  </si>
  <si>
    <t>№ п/п</t>
  </si>
  <si>
    <t>учреждение</t>
  </si>
  <si>
    <t>Реализация основных обшеобразовательных программ среднего общего образования, число обуч.-человек</t>
  </si>
  <si>
    <t>Реализация основных обшеобразовательных программ основного общего образования, число обуч.-человек</t>
  </si>
  <si>
    <t>Реализация дополнительных общеразвивающих программ,количество человеко-часов-чл.-час</t>
  </si>
  <si>
    <t>план на отчетную дату</t>
  </si>
  <si>
    <t>факт на отчетную дату</t>
  </si>
  <si>
    <t>% выпол.пл.</t>
  </si>
  <si>
    <t>МБОУ Помринская школа</t>
  </si>
  <si>
    <t>МАОУ Суроватихинская школа</t>
  </si>
  <si>
    <t>МБОУ Богоявленская школа</t>
  </si>
  <si>
    <t>МБОУ Д-Константиновская школа</t>
  </si>
  <si>
    <t>МБОУ Дубравская школа</t>
  </si>
  <si>
    <t>МАОУ Нижегородская школа</t>
  </si>
  <si>
    <t>МАОУ Муравьихинская школа</t>
  </si>
  <si>
    <t>МАУ ДО "ЦДО"</t>
  </si>
  <si>
    <t>ИТОГО</t>
  </si>
  <si>
    <t>автономные</t>
  </si>
  <si>
    <t>бюджетные</t>
  </si>
  <si>
    <t>Реализация основных обшеобразовательных программ дошкольного образования, от 1 года до 3 лет</t>
  </si>
  <si>
    <t>Реализация основных обшеобразовательных программ дошкольного образования, от 3 лет до 8 лет</t>
  </si>
  <si>
    <t>число обучающихся, человек</t>
  </si>
  <si>
    <t>число человеко-дней обучения, чл.-дн.</t>
  </si>
  <si>
    <t>План-чел.</t>
  </si>
  <si>
    <t>План-чел.-дн.</t>
  </si>
  <si>
    <t>факт-чел.</t>
  </si>
  <si>
    <t>факт-чел.дн.</t>
  </si>
  <si>
    <t>% выпол.пл.-чел.</t>
  </si>
  <si>
    <t>% выпол.пл.-чл.-дн.</t>
  </si>
  <si>
    <t>МАДОУ д.с.Березка</t>
  </si>
  <si>
    <t>МАДОУ д.с.Елочка</t>
  </si>
  <si>
    <t>МАДОУ д.с.Колокольчик</t>
  </si>
  <si>
    <t>МАДОУ д.с.Колосок</t>
  </si>
  <si>
    <t>МАДОУ д.с.Солнышко</t>
  </si>
  <si>
    <t>МБДОУ д.с.Сказка</t>
  </si>
  <si>
    <t>МБДОУ д.с.Теремок</t>
  </si>
  <si>
    <t>МБДОУ д.с.Улыбка</t>
  </si>
  <si>
    <t>МАДОУ д.с.Лесная полянка</t>
  </si>
  <si>
    <t>МАДОУ д.с.Рябинушка</t>
  </si>
  <si>
    <t>МАДОУ д.с.Родничок</t>
  </si>
  <si>
    <t>АВТОНОМНЫЕ</t>
  </si>
  <si>
    <t>БЮДЖЕТНЫЕ</t>
  </si>
  <si>
    <t>Количество пользователей отчетов (элек.)</t>
  </si>
  <si>
    <t>Ведение бухгалтерского учета бюджетными учреждениями, формирование регистров бухгалтерского учета</t>
  </si>
  <si>
    <t>Количество пользователей отчетов(бумажю)</t>
  </si>
  <si>
    <t>объем тиража</t>
  </si>
  <si>
    <t>кол.номеров</t>
  </si>
  <si>
    <t>производство и выпуск сетевого издания</t>
  </si>
  <si>
    <t>размещение информации,МБ</t>
  </si>
  <si>
    <t>план 2024</t>
  </si>
  <si>
    <t>Отчет о вып.мун.зания 2024г.(показатели объема)</t>
  </si>
  <si>
    <t>Отчет по мун.задан.2024(показатели объема)</t>
  </si>
  <si>
    <t>Отчет о выполнении муниципального задания на 2024 (показатели объема)</t>
  </si>
  <si>
    <t>Сведения о фактическом достижении показателей, характиризующих объем муниципальной услуги  за 2024 г.(показатели объема)</t>
  </si>
  <si>
    <t>Сведения о фактическом достижении показателей, характиризующих объем муниципальной услуги за 2024 г.(показатели объема)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</si>
</sst>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2" xfId="0" applyBorder="1"/>
    <xf numFmtId="0" fontId="1" fillId="0" borderId="0" xfId="0" applyFont="1"/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2" xfId="0" applyNumberFormat="1" applyBorder="1" applyAlignment="1">
      <alignment horizontal="right" vertical="center"/>
    </xf>
    <xf numFmtId="0" fontId="0" fillId="2" borderId="0" xfId="0" applyFill="1"/>
    <xf numFmtId="0" fontId="1" fillId="2" borderId="0" xfId="0" applyFont="1" applyFill="1"/>
    <xf numFmtId="0" fontId="0" fillId="2" borderId="2" xfId="0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right" vertical="center"/>
    </xf>
    <xf numFmtId="2" fontId="0" fillId="2" borderId="2" xfId="0" applyNumberFormat="1" applyFill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64" fontId="0" fillId="0" borderId="2" xfId="0" applyNumberFormat="1" applyBorder="1"/>
    <xf numFmtId="0" fontId="2" fillId="0" borderId="7" xfId="0" applyFont="1" applyBorder="1" applyAlignment="1">
      <alignment wrapText="1"/>
    </xf>
    <xf numFmtId="0" fontId="2" fillId="0" borderId="2" xfId="0" applyNumberFormat="1" applyFont="1" applyBorder="1"/>
    <xf numFmtId="164" fontId="2" fillId="0" borderId="2" xfId="0" applyNumberFormat="1" applyFont="1" applyBorder="1"/>
    <xf numFmtId="0" fontId="2" fillId="0" borderId="2" xfId="0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0" fontId="2" fillId="0" borderId="0" xfId="0" applyNumberFormat="1" applyFont="1" applyBorder="1"/>
    <xf numFmtId="0" fontId="2" fillId="0" borderId="0" xfId="0" applyFont="1" applyBorder="1"/>
    <xf numFmtId="164" fontId="0" fillId="0" borderId="0" xfId="0" applyNumberFormat="1" applyBorder="1"/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Fill="1" applyBorder="1"/>
    <xf numFmtId="0" fontId="3" fillId="0" borderId="2" xfId="0" applyFont="1" applyBorder="1"/>
    <xf numFmtId="0" fontId="4" fillId="0" borderId="2" xfId="0" applyFont="1" applyBorder="1"/>
    <xf numFmtId="164" fontId="4" fillId="0" borderId="2" xfId="0" applyNumberFormat="1" applyFont="1" applyBorder="1"/>
    <xf numFmtId="0" fontId="4" fillId="0" borderId="7" xfId="0" applyFont="1" applyBorder="1" applyAlignment="1">
      <alignment wrapText="1"/>
    </xf>
    <xf numFmtId="0" fontId="3" fillId="0" borderId="0" xfId="0" applyFont="1"/>
    <xf numFmtId="0" fontId="0" fillId="2" borderId="2" xfId="0" applyFill="1" applyBorder="1" applyAlignment="1">
      <alignment vertical="center" wrapText="1"/>
    </xf>
    <xf numFmtId="0" fontId="2" fillId="2" borderId="7" xfId="0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0" borderId="5" xfId="0" applyBorder="1" applyAlignment="1">
      <alignment horizontal="right"/>
    </xf>
    <xf numFmtId="2" fontId="0" fillId="0" borderId="2" xfId="0" applyNumberFormat="1" applyBorder="1"/>
    <xf numFmtId="164" fontId="0" fillId="0" borderId="0" xfId="0" applyNumberFormat="1"/>
    <xf numFmtId="0" fontId="0" fillId="2" borderId="2" xfId="0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NumberFormat="1" applyBorder="1" applyAlignment="1">
      <alignment horizontal="right" vertical="center"/>
    </xf>
    <xf numFmtId="0" fontId="0" fillId="0" borderId="5" xfId="0" applyNumberFormat="1" applyBorder="1" applyAlignment="1">
      <alignment horizontal="right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4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6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NumberFormat="1" applyFont="1" applyBorder="1"/>
    <xf numFmtId="0" fontId="6" fillId="0" borderId="2" xfId="0" applyFont="1" applyBorder="1"/>
    <xf numFmtId="164" fontId="6" fillId="0" borderId="2" xfId="0" applyNumberFormat="1" applyFont="1" applyBorder="1"/>
    <xf numFmtId="164" fontId="6" fillId="2" borderId="2" xfId="0" applyNumberFormat="1" applyFont="1" applyFill="1" applyBorder="1"/>
    <xf numFmtId="0" fontId="6" fillId="2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abSelected="1" topLeftCell="A35" workbookViewId="0">
      <selection activeCell="P38" sqref="P38"/>
    </sheetView>
  </sheetViews>
  <sheetFormatPr defaultRowHeight="13.2" x14ac:dyDescent="0.25"/>
  <cols>
    <col min="2" max="2" width="30.44140625" customWidth="1"/>
    <col min="3" max="3" width="14.33203125" customWidth="1"/>
    <col min="4" max="4" width="10.88671875" customWidth="1"/>
    <col min="5" max="5" width="10.6640625" customWidth="1"/>
    <col min="6" max="6" width="10.33203125" customWidth="1"/>
    <col min="7" max="7" width="17.5546875" customWidth="1"/>
    <col min="14" max="14" width="16.44140625" customWidth="1"/>
  </cols>
  <sheetData>
    <row r="1" spans="1:7" ht="14.4" x14ac:dyDescent="0.3">
      <c r="B1" s="2" t="s">
        <v>0</v>
      </c>
    </row>
    <row r="2" spans="1:7" x14ac:dyDescent="0.25">
      <c r="A2" s="53" t="s">
        <v>74</v>
      </c>
      <c r="B2" s="53"/>
      <c r="C2" s="53"/>
      <c r="D2" s="53"/>
      <c r="E2" s="53"/>
    </row>
    <row r="4" spans="1:7" ht="26.4" x14ac:dyDescent="0.25">
      <c r="A4" s="3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7" ht="64.95" customHeight="1" x14ac:dyDescent="0.25">
      <c r="A5" s="6">
        <v>1</v>
      </c>
      <c r="B5" s="43" t="s">
        <v>8</v>
      </c>
      <c r="C5" s="7" t="s">
        <v>9</v>
      </c>
      <c r="D5" s="11">
        <v>16236</v>
      </c>
      <c r="E5" s="8">
        <v>16236</v>
      </c>
      <c r="F5" s="9">
        <v>16246</v>
      </c>
      <c r="G5" s="48">
        <f>F5*100/D5</f>
        <v>100.06159152500616</v>
      </c>
    </row>
    <row r="6" spans="1:7" ht="43.95" customHeight="1" x14ac:dyDescent="0.25">
      <c r="A6" s="54">
        <v>2</v>
      </c>
      <c r="B6" s="56" t="s">
        <v>10</v>
      </c>
      <c r="C6" s="58" t="s">
        <v>11</v>
      </c>
      <c r="D6" s="60">
        <v>770</v>
      </c>
      <c r="E6" s="62">
        <v>770</v>
      </c>
      <c r="F6" s="64">
        <v>777</v>
      </c>
      <c r="G6" s="66">
        <f>F6*100/D6</f>
        <v>100.90909090909091</v>
      </c>
    </row>
    <row r="7" spans="1:7" ht="13.2" hidden="1" customHeight="1" x14ac:dyDescent="0.25">
      <c r="A7" s="55"/>
      <c r="B7" s="57"/>
      <c r="C7" s="59"/>
      <c r="D7" s="61"/>
      <c r="E7" s="63"/>
      <c r="F7" s="65"/>
      <c r="G7" s="67"/>
    </row>
    <row r="8" spans="1:7" ht="26.4" x14ac:dyDescent="0.25">
      <c r="A8" s="64">
        <v>3</v>
      </c>
      <c r="B8" s="56" t="s">
        <v>12</v>
      </c>
      <c r="C8" s="7" t="s">
        <v>13</v>
      </c>
      <c r="D8" s="11">
        <v>146</v>
      </c>
      <c r="E8" s="8">
        <v>146</v>
      </c>
      <c r="F8" s="9">
        <v>146</v>
      </c>
      <c r="G8" s="48">
        <f>F8*100/D8</f>
        <v>100</v>
      </c>
    </row>
    <row r="9" spans="1:7" ht="25.95" customHeight="1" x14ac:dyDescent="0.25">
      <c r="A9" s="65"/>
      <c r="B9" s="57"/>
      <c r="C9" s="10" t="s">
        <v>14</v>
      </c>
      <c r="D9" s="11">
        <v>1444</v>
      </c>
      <c r="E9" s="8">
        <v>1444</v>
      </c>
      <c r="F9" s="9">
        <v>1444</v>
      </c>
      <c r="G9" s="48">
        <f>F9*100/D9</f>
        <v>100</v>
      </c>
    </row>
    <row r="11" spans="1:7" ht="14.4" x14ac:dyDescent="0.3">
      <c r="B11" s="2" t="s">
        <v>15</v>
      </c>
    </row>
    <row r="12" spans="1:7" x14ac:dyDescent="0.25">
      <c r="A12" s="68" t="s">
        <v>75</v>
      </c>
      <c r="B12" s="53"/>
      <c r="C12" s="53"/>
      <c r="D12" s="53"/>
      <c r="E12" s="53"/>
    </row>
    <row r="14" spans="1:7" ht="26.4" x14ac:dyDescent="0.25">
      <c r="A14" s="3" t="s">
        <v>1</v>
      </c>
      <c r="B14" s="4" t="s">
        <v>2</v>
      </c>
      <c r="C14" s="4" t="s">
        <v>3</v>
      </c>
      <c r="D14" s="5" t="s">
        <v>4</v>
      </c>
      <c r="E14" s="5" t="s">
        <v>5</v>
      </c>
      <c r="F14" s="5" t="s">
        <v>6</v>
      </c>
      <c r="G14" s="5" t="s">
        <v>7</v>
      </c>
    </row>
    <row r="15" spans="1:7" ht="61.95" customHeight="1" x14ac:dyDescent="0.25">
      <c r="A15" s="6">
        <v>1</v>
      </c>
      <c r="B15" s="16" t="s">
        <v>67</v>
      </c>
      <c r="C15" s="10" t="s">
        <v>66</v>
      </c>
      <c r="D15" s="11">
        <v>20</v>
      </c>
      <c r="E15" s="11">
        <v>20</v>
      </c>
      <c r="F15" s="3">
        <v>20</v>
      </c>
      <c r="G15" s="1">
        <f>F15*100/D15</f>
        <v>100</v>
      </c>
    </row>
    <row r="16" spans="1:7" ht="59.4" customHeight="1" x14ac:dyDescent="0.25">
      <c r="A16" s="6">
        <v>2</v>
      </c>
      <c r="B16" s="16" t="s">
        <v>67</v>
      </c>
      <c r="C16" s="10" t="s">
        <v>68</v>
      </c>
      <c r="D16" s="6">
        <v>20</v>
      </c>
      <c r="E16" s="6">
        <v>20</v>
      </c>
      <c r="F16" s="6">
        <v>20</v>
      </c>
      <c r="G16" s="1">
        <f>F16*100/D16</f>
        <v>100</v>
      </c>
    </row>
    <row r="18" spans="1:7" ht="14.4" x14ac:dyDescent="0.3">
      <c r="A18" s="12"/>
      <c r="B18" s="13" t="s">
        <v>16</v>
      </c>
      <c r="C18" s="12"/>
      <c r="D18" s="12"/>
      <c r="E18" s="12"/>
    </row>
    <row r="19" spans="1:7" x14ac:dyDescent="0.25">
      <c r="A19" s="52" t="s">
        <v>76</v>
      </c>
      <c r="B19" s="52"/>
      <c r="C19" s="52"/>
      <c r="D19" s="52"/>
      <c r="E19" s="52"/>
    </row>
    <row r="20" spans="1:7" x14ac:dyDescent="0.25">
      <c r="A20" s="12"/>
      <c r="B20" s="12"/>
      <c r="C20" s="12"/>
      <c r="D20" s="12"/>
      <c r="E20" s="12"/>
    </row>
    <row r="21" spans="1:7" ht="26.4" x14ac:dyDescent="0.25">
      <c r="A21" s="14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F21" s="5" t="s">
        <v>6</v>
      </c>
      <c r="G21" s="5" t="s">
        <v>7</v>
      </c>
    </row>
    <row r="22" spans="1:7" ht="45.6" customHeight="1" x14ac:dyDescent="0.25">
      <c r="A22" s="15">
        <v>1</v>
      </c>
      <c r="B22" s="43" t="s">
        <v>17</v>
      </c>
      <c r="C22" s="16" t="s">
        <v>18</v>
      </c>
      <c r="D22" s="17">
        <v>52125</v>
      </c>
      <c r="E22" s="17">
        <v>52125</v>
      </c>
      <c r="F22" s="6">
        <v>52125</v>
      </c>
      <c r="G22" s="18">
        <f>F22*100/D22</f>
        <v>100</v>
      </c>
    </row>
    <row r="23" spans="1:7" ht="70.2" customHeight="1" x14ac:dyDescent="0.25">
      <c r="A23" s="15">
        <v>2</v>
      </c>
      <c r="B23" s="43" t="s">
        <v>19</v>
      </c>
      <c r="C23" s="16" t="s">
        <v>18</v>
      </c>
      <c r="D23" s="17">
        <v>13005</v>
      </c>
      <c r="E23" s="17">
        <v>13005</v>
      </c>
      <c r="F23" s="6">
        <v>13005</v>
      </c>
      <c r="G23" s="18">
        <f t="shared" ref="G23:G24" si="0">F23*100/D23</f>
        <v>100</v>
      </c>
    </row>
    <row r="24" spans="1:7" ht="58.95" customHeight="1" x14ac:dyDescent="0.25">
      <c r="A24" s="15">
        <v>3</v>
      </c>
      <c r="B24" s="43" t="s">
        <v>20</v>
      </c>
      <c r="C24" s="16" t="s">
        <v>18</v>
      </c>
      <c r="D24" s="17">
        <v>9725</v>
      </c>
      <c r="E24" s="17">
        <v>9725</v>
      </c>
      <c r="F24" s="6">
        <v>9725</v>
      </c>
      <c r="G24" s="18">
        <f t="shared" si="0"/>
        <v>100</v>
      </c>
    </row>
    <row r="26" spans="1:7" ht="14.4" x14ac:dyDescent="0.3">
      <c r="A26" s="12"/>
      <c r="B26" s="13" t="s">
        <v>21</v>
      </c>
      <c r="C26" s="12"/>
      <c r="D26" s="12"/>
      <c r="E26" s="12"/>
    </row>
    <row r="27" spans="1:7" x14ac:dyDescent="0.25">
      <c r="A27" s="69" t="s">
        <v>76</v>
      </c>
      <c r="B27" s="52"/>
      <c r="C27" s="52"/>
      <c r="D27" s="52"/>
      <c r="E27" s="52"/>
    </row>
    <row r="28" spans="1:7" x14ac:dyDescent="0.25">
      <c r="A28" s="12"/>
      <c r="B28" s="12"/>
      <c r="C28" s="12"/>
      <c r="D28" s="12"/>
      <c r="E28" s="12"/>
    </row>
    <row r="29" spans="1:7" ht="26.4" x14ac:dyDescent="0.25">
      <c r="A29" s="14" t="s">
        <v>1</v>
      </c>
      <c r="B29" s="5" t="s">
        <v>2</v>
      </c>
      <c r="C29" s="5" t="s">
        <v>3</v>
      </c>
      <c r="D29" s="5" t="s">
        <v>4</v>
      </c>
      <c r="E29" s="5" t="s">
        <v>5</v>
      </c>
      <c r="F29" s="5" t="s">
        <v>6</v>
      </c>
      <c r="G29" s="5" t="s">
        <v>7</v>
      </c>
    </row>
    <row r="30" spans="1:7" ht="40.200000000000003" customHeight="1" x14ac:dyDescent="0.25">
      <c r="A30" s="80">
        <v>1</v>
      </c>
      <c r="B30" s="77" t="s">
        <v>22</v>
      </c>
      <c r="C30" s="16" t="s">
        <v>23</v>
      </c>
      <c r="D30" s="50">
        <v>816</v>
      </c>
      <c r="E30" s="50">
        <v>816</v>
      </c>
      <c r="F30" s="51">
        <v>908</v>
      </c>
      <c r="G30" s="19">
        <f>F30*100/D30</f>
        <v>111.27450980392157</v>
      </c>
    </row>
    <row r="31" spans="1:7" x14ac:dyDescent="0.25">
      <c r="A31" s="81"/>
      <c r="B31" s="78"/>
      <c r="C31" s="1" t="s">
        <v>69</v>
      </c>
      <c r="D31" s="50">
        <v>1990</v>
      </c>
      <c r="E31" s="50">
        <v>1990</v>
      </c>
      <c r="F31" s="51">
        <v>2122</v>
      </c>
      <c r="G31" s="19">
        <f t="shared" ref="G31" si="1">F31*100/D31</f>
        <v>106.63316582914572</v>
      </c>
    </row>
    <row r="32" spans="1:7" x14ac:dyDescent="0.25">
      <c r="A32" s="82"/>
      <c r="B32" s="79"/>
      <c r="C32" s="1" t="s">
        <v>70</v>
      </c>
      <c r="D32" s="17">
        <v>51</v>
      </c>
      <c r="E32" s="17">
        <v>51</v>
      </c>
      <c r="F32" s="3">
        <v>56</v>
      </c>
      <c r="G32" s="19">
        <f>F32*100/D32</f>
        <v>109.80392156862744</v>
      </c>
    </row>
    <row r="33" spans="1:14" ht="39.6" x14ac:dyDescent="0.25">
      <c r="A33" s="14">
        <v>2</v>
      </c>
      <c r="B33" s="16" t="s">
        <v>71</v>
      </c>
      <c r="C33" s="16" t="s">
        <v>72</v>
      </c>
      <c r="D33" s="17">
        <v>125</v>
      </c>
      <c r="E33" s="17">
        <v>125</v>
      </c>
      <c r="F33" s="1">
        <v>125</v>
      </c>
      <c r="G33" s="19">
        <f>F33*100/D33</f>
        <v>100</v>
      </c>
    </row>
    <row r="34" spans="1:14" ht="30" customHeight="1" x14ac:dyDescent="0.25">
      <c r="A34" s="53" t="s">
        <v>77</v>
      </c>
      <c r="B34" s="53"/>
      <c r="C34" s="53"/>
      <c r="D34" s="53"/>
      <c r="E34" s="53"/>
      <c r="F34" s="53"/>
    </row>
    <row r="35" spans="1:14" x14ac:dyDescent="0.25">
      <c r="C35" s="70">
        <v>45658</v>
      </c>
      <c r="D35" s="71"/>
      <c r="E35" s="71"/>
      <c r="F35" s="71"/>
    </row>
    <row r="36" spans="1:14" x14ac:dyDescent="0.25">
      <c r="C36" s="71"/>
      <c r="D36" s="71"/>
      <c r="E36" s="71"/>
      <c r="F36" s="71"/>
    </row>
    <row r="37" spans="1:14" ht="42" customHeight="1" x14ac:dyDescent="0.25">
      <c r="A37" s="72" t="s">
        <v>24</v>
      </c>
      <c r="B37" s="72" t="s">
        <v>25</v>
      </c>
      <c r="C37" s="74" t="s">
        <v>26</v>
      </c>
      <c r="D37" s="75"/>
      <c r="E37" s="75"/>
      <c r="F37" s="76"/>
      <c r="G37" s="74" t="s">
        <v>27</v>
      </c>
      <c r="H37" s="75"/>
      <c r="I37" s="75"/>
      <c r="J37" s="76"/>
      <c r="K37" s="74" t="s">
        <v>28</v>
      </c>
      <c r="L37" s="75"/>
      <c r="M37" s="75"/>
      <c r="N37" s="76"/>
    </row>
    <row r="38" spans="1:14" ht="39.6" x14ac:dyDescent="0.25">
      <c r="A38" s="73"/>
      <c r="B38" s="73"/>
      <c r="C38" s="20" t="s">
        <v>73</v>
      </c>
      <c r="D38" s="20" t="s">
        <v>29</v>
      </c>
      <c r="E38" s="21" t="s">
        <v>30</v>
      </c>
      <c r="F38" s="21" t="s">
        <v>31</v>
      </c>
      <c r="G38" s="20" t="s">
        <v>73</v>
      </c>
      <c r="H38" s="20" t="s">
        <v>29</v>
      </c>
      <c r="I38" s="21" t="s">
        <v>30</v>
      </c>
      <c r="J38" s="21" t="s">
        <v>31</v>
      </c>
      <c r="K38" s="20" t="s">
        <v>73</v>
      </c>
      <c r="L38" s="20" t="s">
        <v>29</v>
      </c>
      <c r="M38" s="21" t="s">
        <v>30</v>
      </c>
      <c r="N38" s="21" t="s">
        <v>31</v>
      </c>
    </row>
    <row r="39" spans="1:14" ht="15.6" x14ac:dyDescent="0.3">
      <c r="A39" s="1">
        <v>1</v>
      </c>
      <c r="B39" s="46" t="s">
        <v>32</v>
      </c>
      <c r="C39" s="94"/>
      <c r="D39" s="94"/>
      <c r="E39" s="94"/>
      <c r="F39" s="95"/>
      <c r="G39" s="95">
        <v>115</v>
      </c>
      <c r="H39" s="95">
        <v>115</v>
      </c>
      <c r="I39" s="95">
        <v>115</v>
      </c>
      <c r="J39" s="96">
        <f>I39*100/G39</f>
        <v>100</v>
      </c>
      <c r="K39" s="95"/>
      <c r="L39" s="95"/>
      <c r="M39" s="95"/>
      <c r="N39" s="95"/>
    </row>
    <row r="40" spans="1:14" ht="15.6" x14ac:dyDescent="0.3">
      <c r="A40" s="1">
        <v>2</v>
      </c>
      <c r="B40" s="46" t="s">
        <v>33</v>
      </c>
      <c r="C40" s="94">
        <v>158</v>
      </c>
      <c r="D40" s="94">
        <v>158</v>
      </c>
      <c r="E40" s="94">
        <v>158</v>
      </c>
      <c r="F40" s="97">
        <f>E40*100/C40</f>
        <v>100</v>
      </c>
      <c r="G40" s="95"/>
      <c r="H40" s="95"/>
      <c r="I40" s="95"/>
      <c r="J40" s="95"/>
      <c r="K40" s="95"/>
      <c r="L40" s="95"/>
      <c r="M40" s="95"/>
      <c r="N40" s="95"/>
    </row>
    <row r="41" spans="1:14" ht="15.6" x14ac:dyDescent="0.3">
      <c r="A41" s="1">
        <v>3</v>
      </c>
      <c r="B41" s="46" t="s">
        <v>34</v>
      </c>
      <c r="C41" s="94">
        <v>135</v>
      </c>
      <c r="D41" s="94">
        <v>135</v>
      </c>
      <c r="E41" s="94">
        <v>135</v>
      </c>
      <c r="F41" s="97">
        <f t="shared" ref="F41:F45" si="2">E41*100/C41</f>
        <v>100</v>
      </c>
      <c r="G41" s="95"/>
      <c r="H41" s="95"/>
      <c r="I41" s="95"/>
      <c r="J41" s="95"/>
      <c r="K41" s="95"/>
      <c r="L41" s="95"/>
      <c r="M41" s="95"/>
      <c r="N41" s="95"/>
    </row>
    <row r="42" spans="1:14" ht="27" x14ac:dyDescent="0.3">
      <c r="A42" s="1">
        <v>4</v>
      </c>
      <c r="B42" s="46" t="s">
        <v>35</v>
      </c>
      <c r="C42" s="94">
        <v>833</v>
      </c>
      <c r="D42" s="94">
        <v>833</v>
      </c>
      <c r="E42" s="94">
        <v>833</v>
      </c>
      <c r="F42" s="97">
        <f t="shared" si="2"/>
        <v>100</v>
      </c>
      <c r="G42" s="95"/>
      <c r="H42" s="95"/>
      <c r="I42" s="95"/>
      <c r="J42" s="95"/>
      <c r="K42" s="95"/>
      <c r="L42" s="95"/>
      <c r="M42" s="95"/>
      <c r="N42" s="95"/>
    </row>
    <row r="43" spans="1:14" ht="15.6" x14ac:dyDescent="0.3">
      <c r="A43" s="1">
        <v>5</v>
      </c>
      <c r="B43" s="46" t="s">
        <v>36</v>
      </c>
      <c r="C43" s="94">
        <v>114</v>
      </c>
      <c r="D43" s="94">
        <v>114</v>
      </c>
      <c r="E43" s="94">
        <v>114</v>
      </c>
      <c r="F43" s="97">
        <f t="shared" si="2"/>
        <v>100</v>
      </c>
      <c r="G43" s="95"/>
      <c r="H43" s="95"/>
      <c r="I43" s="95"/>
      <c r="J43" s="95"/>
      <c r="K43" s="95"/>
      <c r="L43" s="95"/>
      <c r="M43" s="95"/>
      <c r="N43" s="95"/>
    </row>
    <row r="44" spans="1:14" ht="15.6" x14ac:dyDescent="0.3">
      <c r="A44" s="1">
        <v>6</v>
      </c>
      <c r="B44" s="46" t="s">
        <v>37</v>
      </c>
      <c r="C44" s="94">
        <v>239</v>
      </c>
      <c r="D44" s="94">
        <v>239</v>
      </c>
      <c r="E44" s="94">
        <v>239</v>
      </c>
      <c r="F44" s="97">
        <f t="shared" si="2"/>
        <v>100</v>
      </c>
      <c r="G44" s="95"/>
      <c r="H44" s="95"/>
      <c r="I44" s="95"/>
      <c r="J44" s="95"/>
      <c r="K44" s="95"/>
      <c r="L44" s="95"/>
      <c r="M44" s="95"/>
      <c r="N44" s="95"/>
    </row>
    <row r="45" spans="1:14" ht="15.6" x14ac:dyDescent="0.3">
      <c r="A45" s="1">
        <v>7</v>
      </c>
      <c r="B45" s="46" t="s">
        <v>38</v>
      </c>
      <c r="C45" s="94">
        <v>352</v>
      </c>
      <c r="D45" s="94">
        <v>352</v>
      </c>
      <c r="E45" s="94">
        <v>352</v>
      </c>
      <c r="F45" s="97">
        <f t="shared" si="2"/>
        <v>100</v>
      </c>
      <c r="G45" s="95"/>
      <c r="H45" s="95"/>
      <c r="I45" s="95"/>
      <c r="J45" s="95"/>
      <c r="K45" s="95"/>
      <c r="L45" s="95"/>
      <c r="M45" s="95"/>
      <c r="N45" s="95"/>
    </row>
    <row r="46" spans="1:14" ht="15.6" x14ac:dyDescent="0.3">
      <c r="A46" s="83">
        <v>8</v>
      </c>
      <c r="B46" s="89" t="s">
        <v>39</v>
      </c>
      <c r="C46" s="94"/>
      <c r="D46" s="94"/>
      <c r="E46" s="94"/>
      <c r="F46" s="98"/>
      <c r="G46" s="95"/>
      <c r="H46" s="95"/>
      <c r="I46" s="95"/>
      <c r="J46" s="95"/>
      <c r="K46" s="95">
        <v>89361</v>
      </c>
      <c r="L46" s="95">
        <v>89361</v>
      </c>
      <c r="M46" s="95">
        <v>89361</v>
      </c>
      <c r="N46" s="96">
        <f>M46*100/K46</f>
        <v>100</v>
      </c>
    </row>
    <row r="47" spans="1:14" ht="15.6" x14ac:dyDescent="0.3">
      <c r="A47" s="84"/>
      <c r="B47" s="90"/>
      <c r="C47" s="94"/>
      <c r="D47" s="94"/>
      <c r="E47" s="94"/>
      <c r="F47" s="95"/>
      <c r="G47" s="95"/>
      <c r="H47" s="95"/>
      <c r="I47" s="95"/>
      <c r="J47" s="95"/>
      <c r="K47" s="95">
        <v>54544</v>
      </c>
      <c r="L47" s="95">
        <v>54544</v>
      </c>
      <c r="M47" s="95">
        <v>54544</v>
      </c>
      <c r="N47" s="96">
        <f>M47*100/K47</f>
        <v>100</v>
      </c>
    </row>
    <row r="48" spans="1:14" ht="15.6" x14ac:dyDescent="0.3">
      <c r="A48" s="47"/>
      <c r="B48" s="90"/>
      <c r="C48" s="94"/>
      <c r="D48" s="94"/>
      <c r="E48" s="94"/>
      <c r="F48" s="95"/>
      <c r="G48" s="95"/>
      <c r="H48" s="95"/>
      <c r="I48" s="95"/>
      <c r="J48" s="95"/>
      <c r="K48" s="95">
        <v>4398</v>
      </c>
      <c r="L48" s="95">
        <v>4398</v>
      </c>
      <c r="M48" s="95">
        <v>4398</v>
      </c>
      <c r="N48" s="96">
        <f t="shared" ref="N48:N49" si="3">M48*100/K48</f>
        <v>100</v>
      </c>
    </row>
    <row r="49" spans="1:25" ht="15.6" x14ac:dyDescent="0.3">
      <c r="A49" s="47"/>
      <c r="B49" s="91"/>
      <c r="C49" s="94"/>
      <c r="D49" s="94"/>
      <c r="E49" s="94"/>
      <c r="F49" s="95"/>
      <c r="G49" s="95"/>
      <c r="H49" s="95"/>
      <c r="I49" s="95"/>
      <c r="J49" s="95"/>
      <c r="K49" s="95">
        <v>3744</v>
      </c>
      <c r="L49" s="95">
        <v>3744</v>
      </c>
      <c r="M49" s="95">
        <v>3744</v>
      </c>
      <c r="N49" s="96">
        <f t="shared" si="3"/>
        <v>100</v>
      </c>
    </row>
    <row r="50" spans="1:25" x14ac:dyDescent="0.25">
      <c r="A50" s="1"/>
      <c r="B50" s="23" t="s">
        <v>40</v>
      </c>
      <c r="C50" s="24">
        <f>SUM(C39:C45)</f>
        <v>1831</v>
      </c>
      <c r="D50" s="24">
        <f>SUM(D39:D45)</f>
        <v>1831</v>
      </c>
      <c r="E50" s="24">
        <f>SUM(E39:E45)</f>
        <v>1831</v>
      </c>
      <c r="F50" s="25">
        <f>SUM(F39:F45)</f>
        <v>600</v>
      </c>
      <c r="G50" s="26">
        <f>G39</f>
        <v>115</v>
      </c>
      <c r="H50" s="26">
        <f>H39</f>
        <v>115</v>
      </c>
      <c r="I50" s="26">
        <f>I39</f>
        <v>115</v>
      </c>
      <c r="J50" s="22">
        <f>J39</f>
        <v>100</v>
      </c>
      <c r="K50" s="26">
        <f>SUM(K46:K49)</f>
        <v>152047</v>
      </c>
      <c r="L50" s="26">
        <f t="shared" ref="L50:M50" si="4">SUM(L46:L49)</f>
        <v>152047</v>
      </c>
      <c r="M50" s="26">
        <f t="shared" si="4"/>
        <v>152047</v>
      </c>
      <c r="N50" s="1"/>
    </row>
    <row r="51" spans="1:25" x14ac:dyDescent="0.25">
      <c r="A51" s="27"/>
      <c r="B51" s="28" t="s">
        <v>41</v>
      </c>
      <c r="C51" s="29">
        <f>C40+C45+C44</f>
        <v>749</v>
      </c>
      <c r="D51" s="29">
        <f t="shared" ref="D51:E51" si="5">D40+D45+D44</f>
        <v>749</v>
      </c>
      <c r="E51" s="29">
        <f t="shared" si="5"/>
        <v>749</v>
      </c>
      <c r="F51" s="29"/>
      <c r="G51" s="30"/>
      <c r="H51" s="30"/>
      <c r="I51" s="30"/>
      <c r="J51" s="31"/>
      <c r="K51" s="30">
        <f>K46+K47+K48+K49</f>
        <v>152047</v>
      </c>
      <c r="L51" s="30">
        <f t="shared" ref="L51:M51" si="6">L46+L47+L48+L49</f>
        <v>152047</v>
      </c>
      <c r="M51" s="30">
        <f t="shared" si="6"/>
        <v>152047</v>
      </c>
      <c r="N51" s="27"/>
    </row>
    <row r="52" spans="1:25" x14ac:dyDescent="0.25">
      <c r="B52" t="s">
        <v>42</v>
      </c>
      <c r="C52">
        <f>C41+C42+C43</f>
        <v>1082</v>
      </c>
      <c r="D52">
        <f>D41+D42+D43</f>
        <v>1082</v>
      </c>
      <c r="E52">
        <f>E41+E42+E43</f>
        <v>1082</v>
      </c>
      <c r="G52">
        <f>G39</f>
        <v>115</v>
      </c>
      <c r="H52">
        <f>H39</f>
        <v>115</v>
      </c>
      <c r="I52">
        <f>I39</f>
        <v>115</v>
      </c>
    </row>
    <row r="53" spans="1:25" ht="42" customHeight="1" x14ac:dyDescent="0.25">
      <c r="A53" s="27"/>
      <c r="B53" s="85" t="s">
        <v>78</v>
      </c>
      <c r="C53" s="85"/>
      <c r="D53" s="85"/>
      <c r="E53" s="85"/>
      <c r="F53" s="85"/>
    </row>
    <row r="54" spans="1:25" x14ac:dyDescent="0.25">
      <c r="A54" s="27"/>
      <c r="C54" s="86">
        <v>45658</v>
      </c>
      <c r="D54" s="87"/>
      <c r="E54" s="87"/>
      <c r="F54" s="88"/>
    </row>
    <row r="55" spans="1:25" ht="29.4" customHeight="1" x14ac:dyDescent="0.25">
      <c r="A55" s="64" t="s">
        <v>24</v>
      </c>
      <c r="B55" s="64" t="s">
        <v>25</v>
      </c>
      <c r="C55" s="74" t="s">
        <v>43</v>
      </c>
      <c r="D55" s="75"/>
      <c r="E55" s="75"/>
      <c r="F55" s="75"/>
      <c r="G55" s="75"/>
      <c r="H55" s="75"/>
      <c r="I55" s="75"/>
      <c r="J55" s="76"/>
      <c r="K55" s="74" t="s">
        <v>44</v>
      </c>
      <c r="L55" s="75"/>
      <c r="M55" s="75"/>
      <c r="N55" s="75"/>
      <c r="O55" s="75"/>
      <c r="P55" s="75"/>
      <c r="Q55" s="75"/>
      <c r="R55" s="76"/>
    </row>
    <row r="56" spans="1:25" x14ac:dyDescent="0.25">
      <c r="A56" s="65"/>
      <c r="B56" s="65"/>
      <c r="C56" s="74" t="s">
        <v>45</v>
      </c>
      <c r="D56" s="75"/>
      <c r="E56" s="75"/>
      <c r="F56" s="76"/>
      <c r="G56" s="74" t="s">
        <v>46</v>
      </c>
      <c r="H56" s="75"/>
      <c r="I56" s="75"/>
      <c r="J56" s="76"/>
      <c r="K56" s="74" t="s">
        <v>45</v>
      </c>
      <c r="L56" s="75"/>
      <c r="M56" s="75"/>
      <c r="N56" s="76"/>
      <c r="O56" s="74" t="s">
        <v>46</v>
      </c>
      <c r="P56" s="75"/>
      <c r="Q56" s="75"/>
      <c r="R56" s="76"/>
      <c r="S56" s="32"/>
      <c r="T56" s="33"/>
    </row>
    <row r="57" spans="1:25" ht="52.8" x14ac:dyDescent="0.25">
      <c r="A57" s="1"/>
      <c r="B57" s="1"/>
      <c r="C57" s="20" t="s">
        <v>73</v>
      </c>
      <c r="D57" s="20" t="s">
        <v>29</v>
      </c>
      <c r="E57" s="21" t="s">
        <v>30</v>
      </c>
      <c r="F57" s="21"/>
      <c r="G57" s="20" t="s">
        <v>73</v>
      </c>
      <c r="H57" s="20" t="s">
        <v>29</v>
      </c>
      <c r="I57" s="21" t="s">
        <v>30</v>
      </c>
      <c r="J57" s="21"/>
      <c r="K57" s="20" t="s">
        <v>73</v>
      </c>
      <c r="L57" s="20" t="s">
        <v>29</v>
      </c>
      <c r="M57" s="21" t="s">
        <v>30</v>
      </c>
      <c r="N57" s="21"/>
      <c r="O57" s="20" t="s">
        <v>73</v>
      </c>
      <c r="P57" s="20" t="s">
        <v>29</v>
      </c>
      <c r="Q57" s="21" t="s">
        <v>30</v>
      </c>
      <c r="R57" s="21"/>
      <c r="S57" s="34" t="s">
        <v>47</v>
      </c>
      <c r="T57" s="34" t="s">
        <v>48</v>
      </c>
      <c r="U57" s="34" t="s">
        <v>49</v>
      </c>
      <c r="V57" s="35" t="s">
        <v>50</v>
      </c>
      <c r="W57" s="21" t="s">
        <v>51</v>
      </c>
      <c r="X57" s="21" t="s">
        <v>52</v>
      </c>
    </row>
    <row r="58" spans="1:25" ht="15.6" x14ac:dyDescent="0.3">
      <c r="A58" s="1">
        <v>1</v>
      </c>
      <c r="B58" s="46" t="s">
        <v>53</v>
      </c>
      <c r="C58" s="92">
        <v>7</v>
      </c>
      <c r="D58" s="92">
        <v>7</v>
      </c>
      <c r="E58" s="92">
        <v>7</v>
      </c>
      <c r="F58" s="36"/>
      <c r="G58" s="93">
        <v>1206</v>
      </c>
      <c r="H58" s="93">
        <v>1206</v>
      </c>
      <c r="I58" s="93">
        <v>1189</v>
      </c>
      <c r="J58" s="37"/>
      <c r="K58" s="92">
        <v>24</v>
      </c>
      <c r="L58" s="92">
        <v>24</v>
      </c>
      <c r="M58" s="92">
        <v>24</v>
      </c>
      <c r="N58" s="36"/>
      <c r="O58" s="93">
        <v>4181</v>
      </c>
      <c r="P58" s="93">
        <v>4181</v>
      </c>
      <c r="Q58" s="93">
        <v>4252</v>
      </c>
      <c r="R58" s="37"/>
      <c r="S58" s="38">
        <f>C58+K58</f>
        <v>31</v>
      </c>
      <c r="T58" s="38">
        <f>G58+O58</f>
        <v>5387</v>
      </c>
      <c r="U58" s="38">
        <f>E58+M58</f>
        <v>31</v>
      </c>
      <c r="V58" s="38">
        <f>I58+Q58</f>
        <v>5441</v>
      </c>
      <c r="W58" s="39">
        <f>U58*100/S58</f>
        <v>100</v>
      </c>
      <c r="X58" s="40">
        <f>V58*100/T58</f>
        <v>101.00241321700391</v>
      </c>
      <c r="Y58" s="49">
        <f>X58-100</f>
        <v>1.0024132170039053</v>
      </c>
    </row>
    <row r="59" spans="1:25" ht="15.6" x14ac:dyDescent="0.3">
      <c r="A59" s="1">
        <v>2</v>
      </c>
      <c r="B59" s="46" t="s">
        <v>54</v>
      </c>
      <c r="C59" s="92">
        <v>25</v>
      </c>
      <c r="D59" s="92">
        <v>25</v>
      </c>
      <c r="E59" s="92">
        <v>25</v>
      </c>
      <c r="F59" s="36"/>
      <c r="G59" s="93">
        <v>4599</v>
      </c>
      <c r="H59" s="93">
        <v>4599</v>
      </c>
      <c r="I59" s="93">
        <v>4489</v>
      </c>
      <c r="J59" s="37"/>
      <c r="K59" s="92">
        <v>78</v>
      </c>
      <c r="L59" s="92">
        <v>78</v>
      </c>
      <c r="M59" s="92">
        <v>78</v>
      </c>
      <c r="N59" s="36"/>
      <c r="O59" s="93">
        <v>15266</v>
      </c>
      <c r="P59" s="93">
        <v>15266</v>
      </c>
      <c r="Q59" s="93">
        <v>15213</v>
      </c>
      <c r="R59" s="37"/>
      <c r="S59" s="38">
        <f t="shared" ref="S59:S69" si="7">C59+K59</f>
        <v>103</v>
      </c>
      <c r="T59" s="38">
        <f t="shared" ref="T59:T69" si="8">G59+O59</f>
        <v>19865</v>
      </c>
      <c r="U59" s="38">
        <f t="shared" ref="U59:U69" si="9">E59+M59</f>
        <v>103</v>
      </c>
      <c r="V59" s="38">
        <f t="shared" ref="V59:V70" si="10">I59+Q59</f>
        <v>19702</v>
      </c>
      <c r="W59" s="39">
        <f t="shared" ref="W59:X69" si="11">U59*100/S59</f>
        <v>100</v>
      </c>
      <c r="X59" s="40">
        <f t="shared" si="11"/>
        <v>99.179461364208407</v>
      </c>
      <c r="Y59" s="49">
        <f t="shared" ref="Y59:Y69" si="12">X59-100</f>
        <v>-0.8205386357915927</v>
      </c>
    </row>
    <row r="60" spans="1:25" ht="15.6" x14ac:dyDescent="0.3">
      <c r="A60" s="1">
        <v>3</v>
      </c>
      <c r="B60" s="46" t="s">
        <v>55</v>
      </c>
      <c r="C60" s="92">
        <v>6</v>
      </c>
      <c r="D60" s="92">
        <v>6</v>
      </c>
      <c r="E60" s="92">
        <v>6</v>
      </c>
      <c r="F60" s="36"/>
      <c r="G60" s="93">
        <v>1035</v>
      </c>
      <c r="H60" s="93">
        <v>1035</v>
      </c>
      <c r="I60" s="93">
        <v>995</v>
      </c>
      <c r="J60" s="37"/>
      <c r="K60" s="92">
        <v>11</v>
      </c>
      <c r="L60" s="92">
        <v>11</v>
      </c>
      <c r="M60" s="92">
        <v>11</v>
      </c>
      <c r="N60" s="36"/>
      <c r="O60" s="93">
        <v>1985</v>
      </c>
      <c r="P60" s="93">
        <v>1985</v>
      </c>
      <c r="Q60" s="93">
        <v>1990</v>
      </c>
      <c r="R60" s="37"/>
      <c r="S60" s="38">
        <f t="shared" si="7"/>
        <v>17</v>
      </c>
      <c r="T60" s="38">
        <f t="shared" si="8"/>
        <v>3020</v>
      </c>
      <c r="U60" s="38">
        <f t="shared" si="9"/>
        <v>17</v>
      </c>
      <c r="V60" s="38">
        <f t="shared" si="10"/>
        <v>2985</v>
      </c>
      <c r="W60" s="39">
        <f t="shared" si="11"/>
        <v>100</v>
      </c>
      <c r="X60" s="40">
        <f t="shared" si="11"/>
        <v>98.841059602649011</v>
      </c>
      <c r="Y60" s="49">
        <f t="shared" si="12"/>
        <v>-1.1589403973509889</v>
      </c>
    </row>
    <row r="61" spans="1:25" ht="15.6" x14ac:dyDescent="0.3">
      <c r="A61" s="1">
        <v>4</v>
      </c>
      <c r="B61" s="46" t="s">
        <v>56</v>
      </c>
      <c r="C61" s="92">
        <v>15</v>
      </c>
      <c r="D61" s="92">
        <v>15</v>
      </c>
      <c r="E61" s="92">
        <v>15</v>
      </c>
      <c r="F61" s="36"/>
      <c r="G61" s="93">
        <v>3109</v>
      </c>
      <c r="H61" s="93">
        <v>3109</v>
      </c>
      <c r="I61" s="93">
        <v>3152</v>
      </c>
      <c r="J61" s="37"/>
      <c r="K61" s="92">
        <v>74</v>
      </c>
      <c r="L61" s="92">
        <v>74</v>
      </c>
      <c r="M61" s="92">
        <v>74</v>
      </c>
      <c r="N61" s="36"/>
      <c r="O61" s="93">
        <v>14456</v>
      </c>
      <c r="P61" s="93">
        <v>14456</v>
      </c>
      <c r="Q61" s="93">
        <v>14090</v>
      </c>
      <c r="R61" s="37"/>
      <c r="S61" s="38">
        <f t="shared" si="7"/>
        <v>89</v>
      </c>
      <c r="T61" s="38">
        <f t="shared" si="8"/>
        <v>17565</v>
      </c>
      <c r="U61" s="38">
        <f t="shared" si="9"/>
        <v>89</v>
      </c>
      <c r="V61" s="38">
        <f t="shared" si="10"/>
        <v>17242</v>
      </c>
      <c r="W61" s="39">
        <f t="shared" si="11"/>
        <v>100</v>
      </c>
      <c r="X61" s="40">
        <f t="shared" si="11"/>
        <v>98.161115855394243</v>
      </c>
      <c r="Y61" s="49">
        <f t="shared" si="12"/>
        <v>-1.8388841446057569</v>
      </c>
    </row>
    <row r="62" spans="1:25" ht="15.6" x14ac:dyDescent="0.3">
      <c r="A62" s="1">
        <v>5</v>
      </c>
      <c r="B62" s="46" t="s">
        <v>57</v>
      </c>
      <c r="C62" s="92">
        <v>32</v>
      </c>
      <c r="D62" s="92">
        <v>32</v>
      </c>
      <c r="E62" s="92">
        <v>32</v>
      </c>
      <c r="F62" s="36"/>
      <c r="G62" s="93">
        <v>5993</v>
      </c>
      <c r="H62" s="93">
        <v>5993</v>
      </c>
      <c r="I62" s="93">
        <v>6027</v>
      </c>
      <c r="J62" s="37"/>
      <c r="K62" s="92">
        <v>107</v>
      </c>
      <c r="L62" s="92">
        <v>107</v>
      </c>
      <c r="M62" s="92">
        <v>108</v>
      </c>
      <c r="N62" s="36"/>
      <c r="O62" s="93">
        <v>20843</v>
      </c>
      <c r="P62" s="93">
        <v>20843</v>
      </c>
      <c r="Q62" s="93">
        <v>20406</v>
      </c>
      <c r="R62" s="37"/>
      <c r="S62" s="38">
        <f t="shared" si="7"/>
        <v>139</v>
      </c>
      <c r="T62" s="38">
        <f t="shared" si="8"/>
        <v>26836</v>
      </c>
      <c r="U62" s="38">
        <f t="shared" si="9"/>
        <v>140</v>
      </c>
      <c r="V62" s="38">
        <f t="shared" si="10"/>
        <v>26433</v>
      </c>
      <c r="W62" s="40">
        <f t="shared" si="11"/>
        <v>100.71942446043165</v>
      </c>
      <c r="X62" s="40">
        <f t="shared" si="11"/>
        <v>98.49828588463258</v>
      </c>
      <c r="Y62" s="49">
        <f t="shared" si="12"/>
        <v>-1.5017141153674203</v>
      </c>
    </row>
    <row r="63" spans="1:25" ht="15.6" x14ac:dyDescent="0.3">
      <c r="A63" s="1">
        <v>6</v>
      </c>
      <c r="B63" s="46" t="s">
        <v>58</v>
      </c>
      <c r="C63" s="92">
        <v>9</v>
      </c>
      <c r="D63" s="92">
        <v>9</v>
      </c>
      <c r="E63" s="92">
        <v>9</v>
      </c>
      <c r="F63" s="36"/>
      <c r="G63" s="93">
        <v>1867</v>
      </c>
      <c r="H63" s="93">
        <v>1867</v>
      </c>
      <c r="I63" s="93">
        <v>1837</v>
      </c>
      <c r="J63" s="37"/>
      <c r="K63" s="92">
        <v>41</v>
      </c>
      <c r="L63" s="92">
        <v>41</v>
      </c>
      <c r="M63" s="92">
        <v>41</v>
      </c>
      <c r="N63" s="36"/>
      <c r="O63" s="93">
        <v>9137</v>
      </c>
      <c r="P63" s="93">
        <v>9137</v>
      </c>
      <c r="Q63" s="93">
        <v>9129</v>
      </c>
      <c r="R63" s="37"/>
      <c r="S63" s="38">
        <f t="shared" si="7"/>
        <v>50</v>
      </c>
      <c r="T63" s="38">
        <f t="shared" si="8"/>
        <v>11004</v>
      </c>
      <c r="U63" s="38">
        <f t="shared" si="9"/>
        <v>50</v>
      </c>
      <c r="V63" s="38">
        <f t="shared" si="10"/>
        <v>10966</v>
      </c>
      <c r="W63" s="39">
        <f t="shared" si="11"/>
        <v>100</v>
      </c>
      <c r="X63" s="40">
        <f t="shared" si="11"/>
        <v>99.654671028716834</v>
      </c>
      <c r="Y63" s="49">
        <f t="shared" si="12"/>
        <v>-0.3453289712831662</v>
      </c>
    </row>
    <row r="64" spans="1:25" ht="15.6" x14ac:dyDescent="0.3">
      <c r="A64" s="1">
        <v>7</v>
      </c>
      <c r="B64" s="46" t="s">
        <v>59</v>
      </c>
      <c r="C64" s="92">
        <v>3</v>
      </c>
      <c r="D64" s="92">
        <v>3</v>
      </c>
      <c r="E64" s="92">
        <v>3</v>
      </c>
      <c r="F64" s="36"/>
      <c r="G64" s="93">
        <v>720</v>
      </c>
      <c r="H64" s="93">
        <v>720</v>
      </c>
      <c r="I64" s="93">
        <v>738</v>
      </c>
      <c r="J64" s="37"/>
      <c r="K64" s="92">
        <v>14</v>
      </c>
      <c r="L64" s="92">
        <v>14</v>
      </c>
      <c r="M64" s="92">
        <v>14</v>
      </c>
      <c r="N64" s="36"/>
      <c r="O64" s="93">
        <v>3115</v>
      </c>
      <c r="P64" s="93">
        <v>3115</v>
      </c>
      <c r="Q64" s="93">
        <v>3159</v>
      </c>
      <c r="R64" s="37"/>
      <c r="S64" s="38">
        <f t="shared" si="7"/>
        <v>17</v>
      </c>
      <c r="T64" s="38">
        <f t="shared" si="8"/>
        <v>3835</v>
      </c>
      <c r="U64" s="38">
        <f t="shared" si="9"/>
        <v>17</v>
      </c>
      <c r="V64" s="38">
        <f t="shared" si="10"/>
        <v>3897</v>
      </c>
      <c r="W64" s="39">
        <f t="shared" si="11"/>
        <v>100</v>
      </c>
      <c r="X64" s="40">
        <f t="shared" si="11"/>
        <v>101.61668839634942</v>
      </c>
      <c r="Y64" s="49">
        <f t="shared" si="12"/>
        <v>1.6166883963494172</v>
      </c>
    </row>
    <row r="65" spans="1:25" ht="15.6" x14ac:dyDescent="0.3">
      <c r="A65" s="1">
        <v>8</v>
      </c>
      <c r="B65" s="46" t="s">
        <v>60</v>
      </c>
      <c r="C65" s="92">
        <v>10</v>
      </c>
      <c r="D65" s="92">
        <v>10</v>
      </c>
      <c r="E65" s="92">
        <v>10</v>
      </c>
      <c r="F65" s="36"/>
      <c r="G65" s="93">
        <v>2075</v>
      </c>
      <c r="H65" s="93">
        <v>2075</v>
      </c>
      <c r="I65" s="93">
        <v>2074</v>
      </c>
      <c r="J65" s="37"/>
      <c r="K65" s="92">
        <v>30</v>
      </c>
      <c r="L65" s="92">
        <v>30</v>
      </c>
      <c r="M65" s="92">
        <v>30</v>
      </c>
      <c r="N65" s="36"/>
      <c r="O65" s="93">
        <v>5973</v>
      </c>
      <c r="P65" s="93">
        <v>5973</v>
      </c>
      <c r="Q65" s="93">
        <v>6078</v>
      </c>
      <c r="R65" s="37"/>
      <c r="S65" s="38">
        <f t="shared" si="7"/>
        <v>40</v>
      </c>
      <c r="T65" s="38">
        <f t="shared" si="8"/>
        <v>8048</v>
      </c>
      <c r="U65" s="38">
        <f t="shared" si="9"/>
        <v>40</v>
      </c>
      <c r="V65" s="38">
        <f t="shared" si="10"/>
        <v>8152</v>
      </c>
      <c r="W65" s="39">
        <f t="shared" si="11"/>
        <v>100</v>
      </c>
      <c r="X65" s="40">
        <f t="shared" si="11"/>
        <v>101.29224652087476</v>
      </c>
      <c r="Y65" s="49">
        <f t="shared" si="12"/>
        <v>1.2922465208747553</v>
      </c>
    </row>
    <row r="66" spans="1:25" ht="15.6" x14ac:dyDescent="0.3">
      <c r="A66" s="1">
        <v>9</v>
      </c>
      <c r="B66" s="46" t="s">
        <v>61</v>
      </c>
      <c r="C66" s="92">
        <v>13</v>
      </c>
      <c r="D66" s="92">
        <v>13</v>
      </c>
      <c r="E66" s="92">
        <v>13</v>
      </c>
      <c r="F66" s="36"/>
      <c r="G66" s="93">
        <v>2471</v>
      </c>
      <c r="H66" s="93">
        <v>2471</v>
      </c>
      <c r="I66" s="93">
        <v>2384</v>
      </c>
      <c r="J66" s="37"/>
      <c r="K66" s="92">
        <v>65</v>
      </c>
      <c r="L66" s="92">
        <v>65</v>
      </c>
      <c r="M66" s="92">
        <v>65</v>
      </c>
      <c r="N66" s="36"/>
      <c r="O66" s="93">
        <v>13135</v>
      </c>
      <c r="P66" s="93">
        <v>13135</v>
      </c>
      <c r="Q66" s="93">
        <v>12877</v>
      </c>
      <c r="R66" s="37"/>
      <c r="S66" s="38">
        <f t="shared" si="7"/>
        <v>78</v>
      </c>
      <c r="T66" s="38">
        <f t="shared" si="8"/>
        <v>15606</v>
      </c>
      <c r="U66" s="38">
        <f t="shared" si="9"/>
        <v>78</v>
      </c>
      <c r="V66" s="38">
        <f t="shared" si="10"/>
        <v>15261</v>
      </c>
      <c r="W66" s="39">
        <f t="shared" si="11"/>
        <v>100</v>
      </c>
      <c r="X66" s="40">
        <f t="shared" si="11"/>
        <v>97.789311803152628</v>
      </c>
      <c r="Y66" s="49">
        <f t="shared" si="12"/>
        <v>-2.2106881968473715</v>
      </c>
    </row>
    <row r="67" spans="1:25" ht="15.6" x14ac:dyDescent="0.3">
      <c r="A67" s="1">
        <v>10</v>
      </c>
      <c r="B67" s="46" t="s">
        <v>62</v>
      </c>
      <c r="C67" s="92">
        <v>7</v>
      </c>
      <c r="D67" s="92">
        <v>7</v>
      </c>
      <c r="E67" s="92">
        <v>7</v>
      </c>
      <c r="F67" s="36"/>
      <c r="G67" s="93">
        <v>1459</v>
      </c>
      <c r="H67" s="93">
        <v>1459</v>
      </c>
      <c r="I67" s="93">
        <v>1417</v>
      </c>
      <c r="J67" s="37"/>
      <c r="K67" s="92">
        <v>19</v>
      </c>
      <c r="L67" s="92">
        <v>19</v>
      </c>
      <c r="M67" s="92">
        <v>19</v>
      </c>
      <c r="N67" s="36"/>
      <c r="O67" s="93">
        <v>3943</v>
      </c>
      <c r="P67" s="93">
        <v>3943</v>
      </c>
      <c r="Q67" s="93">
        <v>4001</v>
      </c>
      <c r="R67" s="37"/>
      <c r="S67" s="38">
        <f t="shared" si="7"/>
        <v>26</v>
      </c>
      <c r="T67" s="38">
        <f t="shared" si="8"/>
        <v>5402</v>
      </c>
      <c r="U67" s="38">
        <f t="shared" si="9"/>
        <v>26</v>
      </c>
      <c r="V67" s="38">
        <f t="shared" si="10"/>
        <v>5418</v>
      </c>
      <c r="W67" s="39">
        <f t="shared" si="11"/>
        <v>100</v>
      </c>
      <c r="X67" s="40">
        <f t="shared" si="11"/>
        <v>100.29618659755646</v>
      </c>
      <c r="Y67" s="49">
        <f t="shared" si="12"/>
        <v>0.29618659755645638</v>
      </c>
    </row>
    <row r="68" spans="1:25" ht="15.6" x14ac:dyDescent="0.3">
      <c r="A68" s="1">
        <v>11</v>
      </c>
      <c r="B68" s="46" t="s">
        <v>63</v>
      </c>
      <c r="C68" s="92">
        <v>7</v>
      </c>
      <c r="D68" s="92">
        <v>7</v>
      </c>
      <c r="E68" s="92">
        <v>7</v>
      </c>
      <c r="F68" s="36"/>
      <c r="G68" s="93">
        <v>1378</v>
      </c>
      <c r="H68" s="93">
        <v>1378</v>
      </c>
      <c r="I68" s="93">
        <v>1372</v>
      </c>
      <c r="J68" s="37"/>
      <c r="K68" s="92">
        <v>13</v>
      </c>
      <c r="L68" s="92">
        <v>13</v>
      </c>
      <c r="M68" s="92">
        <v>13</v>
      </c>
      <c r="N68" s="36"/>
      <c r="O68" s="93">
        <v>2391</v>
      </c>
      <c r="P68" s="93">
        <v>2391</v>
      </c>
      <c r="Q68" s="93">
        <v>2436</v>
      </c>
      <c r="R68" s="37"/>
      <c r="S68" s="38">
        <f t="shared" si="7"/>
        <v>20</v>
      </c>
      <c r="T68" s="38">
        <f t="shared" si="8"/>
        <v>3769</v>
      </c>
      <c r="U68" s="38">
        <f t="shared" si="9"/>
        <v>20</v>
      </c>
      <c r="V68" s="38">
        <f t="shared" si="10"/>
        <v>3808</v>
      </c>
      <c r="W68" s="39">
        <f t="shared" si="11"/>
        <v>100</v>
      </c>
      <c r="X68" s="40">
        <f t="shared" si="11"/>
        <v>101.03475723003449</v>
      </c>
      <c r="Y68" s="49">
        <f t="shared" si="12"/>
        <v>1.0347572300344865</v>
      </c>
    </row>
    <row r="69" spans="1:25" ht="15.6" x14ac:dyDescent="0.3">
      <c r="A69" s="1">
        <v>12</v>
      </c>
      <c r="B69" s="46" t="s">
        <v>34</v>
      </c>
      <c r="C69" s="92">
        <v>9</v>
      </c>
      <c r="D69" s="92">
        <v>9</v>
      </c>
      <c r="E69" s="92">
        <v>9</v>
      </c>
      <c r="F69" s="36"/>
      <c r="G69" s="93">
        <v>1671</v>
      </c>
      <c r="H69" s="93">
        <v>1671</v>
      </c>
      <c r="I69" s="93">
        <v>1645</v>
      </c>
      <c r="J69" s="37"/>
      <c r="K69" s="92">
        <v>29</v>
      </c>
      <c r="L69" s="92">
        <v>29</v>
      </c>
      <c r="M69" s="92">
        <v>29</v>
      </c>
      <c r="N69" s="36"/>
      <c r="O69" s="93">
        <v>4954</v>
      </c>
      <c r="P69" s="93">
        <v>4954</v>
      </c>
      <c r="Q69" s="93">
        <v>4877</v>
      </c>
      <c r="R69" s="37"/>
      <c r="S69" s="38">
        <f t="shared" si="7"/>
        <v>38</v>
      </c>
      <c r="T69" s="38">
        <f t="shared" si="8"/>
        <v>6625</v>
      </c>
      <c r="U69" s="38">
        <f t="shared" si="9"/>
        <v>38</v>
      </c>
      <c r="V69" s="38">
        <f t="shared" si="10"/>
        <v>6522</v>
      </c>
      <c r="W69" s="39">
        <f t="shared" si="11"/>
        <v>100</v>
      </c>
      <c r="X69" s="40">
        <f>V69*100/T69</f>
        <v>98.445283018867926</v>
      </c>
      <c r="Y69" s="49">
        <f t="shared" si="12"/>
        <v>-1.5547169811320742</v>
      </c>
    </row>
    <row r="70" spans="1:25" ht="15.6" x14ac:dyDescent="0.3">
      <c r="A70" s="1"/>
      <c r="B70" s="44" t="s">
        <v>40</v>
      </c>
      <c r="C70" s="41">
        <f t="shared" ref="C70:U70" si="13">SUM(C58:C69)</f>
        <v>143</v>
      </c>
      <c r="D70" s="41">
        <f t="shared" si="13"/>
        <v>143</v>
      </c>
      <c r="E70" s="41">
        <f t="shared" si="13"/>
        <v>143</v>
      </c>
      <c r="F70" s="41">
        <f t="shared" si="13"/>
        <v>0</v>
      </c>
      <c r="G70" s="41">
        <f>SUM(G58:G69)</f>
        <v>27583</v>
      </c>
      <c r="H70" s="41">
        <f t="shared" si="13"/>
        <v>27583</v>
      </c>
      <c r="I70" s="41">
        <f t="shared" si="13"/>
        <v>27319</v>
      </c>
      <c r="J70" s="41">
        <f t="shared" si="13"/>
        <v>0</v>
      </c>
      <c r="K70" s="41">
        <f t="shared" si="13"/>
        <v>505</v>
      </c>
      <c r="L70" s="41">
        <f t="shared" si="13"/>
        <v>505</v>
      </c>
      <c r="M70" s="41">
        <f t="shared" si="13"/>
        <v>506</v>
      </c>
      <c r="N70" s="41">
        <f t="shared" si="13"/>
        <v>0</v>
      </c>
      <c r="O70" s="41">
        <f t="shared" si="13"/>
        <v>99379</v>
      </c>
      <c r="P70" s="41">
        <f t="shared" si="13"/>
        <v>99379</v>
      </c>
      <c r="Q70" s="41">
        <f t="shared" si="13"/>
        <v>98508</v>
      </c>
      <c r="R70" s="36">
        <f t="shared" si="13"/>
        <v>0</v>
      </c>
      <c r="S70" s="36">
        <f t="shared" si="13"/>
        <v>648</v>
      </c>
      <c r="T70" s="36">
        <f t="shared" si="13"/>
        <v>126962</v>
      </c>
      <c r="U70" s="36">
        <f t="shared" si="13"/>
        <v>649</v>
      </c>
      <c r="V70" s="38">
        <f t="shared" si="10"/>
        <v>125827</v>
      </c>
      <c r="W70" s="38"/>
      <c r="X70" s="38"/>
    </row>
    <row r="71" spans="1:25" ht="15" x14ac:dyDescent="0.25">
      <c r="B71" s="45" t="s">
        <v>64</v>
      </c>
      <c r="C71" s="42">
        <f>C58+C59+C60+C61+C62+C66+C67+C68</f>
        <v>112</v>
      </c>
      <c r="D71" s="42">
        <f t="shared" ref="D71:R71" si="14">D58+D59+D60+D61+D62+D66+D67+D68</f>
        <v>112</v>
      </c>
      <c r="E71" s="42">
        <f t="shared" si="14"/>
        <v>112</v>
      </c>
      <c r="F71" s="42">
        <f t="shared" si="14"/>
        <v>0</v>
      </c>
      <c r="G71" s="42">
        <f t="shared" si="14"/>
        <v>21250</v>
      </c>
      <c r="H71" s="42">
        <f t="shared" si="14"/>
        <v>21250</v>
      </c>
      <c r="I71" s="42">
        <f t="shared" si="14"/>
        <v>21025</v>
      </c>
      <c r="J71" s="42">
        <f t="shared" si="14"/>
        <v>0</v>
      </c>
      <c r="K71" s="42">
        <f t="shared" si="14"/>
        <v>391</v>
      </c>
      <c r="L71" s="42">
        <f t="shared" si="14"/>
        <v>391</v>
      </c>
      <c r="M71" s="42">
        <f t="shared" si="14"/>
        <v>392</v>
      </c>
      <c r="N71" s="42">
        <f t="shared" si="14"/>
        <v>0</v>
      </c>
      <c r="O71" s="42">
        <f t="shared" si="14"/>
        <v>76200</v>
      </c>
      <c r="P71" s="42">
        <f t="shared" si="14"/>
        <v>76200</v>
      </c>
      <c r="Q71" s="42">
        <f t="shared" si="14"/>
        <v>75265</v>
      </c>
      <c r="R71" s="42">
        <f t="shared" si="14"/>
        <v>0</v>
      </c>
      <c r="S71" s="42"/>
    </row>
    <row r="72" spans="1:25" ht="15" x14ac:dyDescent="0.25">
      <c r="B72" s="45" t="s">
        <v>65</v>
      </c>
      <c r="C72" s="42">
        <f>C63+C64+C65+C69</f>
        <v>31</v>
      </c>
      <c r="D72" s="42">
        <f t="shared" ref="D72:R72" si="15">D63+D64+D65+D69</f>
        <v>31</v>
      </c>
      <c r="E72" s="42">
        <f t="shared" si="15"/>
        <v>31</v>
      </c>
      <c r="F72" s="42">
        <f t="shared" si="15"/>
        <v>0</v>
      </c>
      <c r="G72" s="42">
        <f t="shared" si="15"/>
        <v>6333</v>
      </c>
      <c r="H72" s="42">
        <f t="shared" si="15"/>
        <v>6333</v>
      </c>
      <c r="I72" s="42">
        <f t="shared" si="15"/>
        <v>6294</v>
      </c>
      <c r="J72" s="42">
        <f t="shared" si="15"/>
        <v>0</v>
      </c>
      <c r="K72" s="42">
        <f t="shared" si="15"/>
        <v>114</v>
      </c>
      <c r="L72" s="42">
        <f t="shared" si="15"/>
        <v>114</v>
      </c>
      <c r="M72" s="42">
        <f t="shared" si="15"/>
        <v>114</v>
      </c>
      <c r="N72" s="42">
        <f t="shared" si="15"/>
        <v>0</v>
      </c>
      <c r="O72" s="42">
        <f t="shared" si="15"/>
        <v>23179</v>
      </c>
      <c r="P72" s="42">
        <f t="shared" si="15"/>
        <v>23179</v>
      </c>
      <c r="Q72" s="42">
        <f t="shared" si="15"/>
        <v>23243</v>
      </c>
      <c r="R72" s="42">
        <f t="shared" si="15"/>
        <v>0</v>
      </c>
      <c r="S72" s="42"/>
    </row>
  </sheetData>
  <mergeCells count="34">
    <mergeCell ref="G37:J37"/>
    <mergeCell ref="K37:N37"/>
    <mergeCell ref="A46:A47"/>
    <mergeCell ref="B53:F53"/>
    <mergeCell ref="A55:A56"/>
    <mergeCell ref="B55:B56"/>
    <mergeCell ref="C55:J55"/>
    <mergeCell ref="K55:R55"/>
    <mergeCell ref="C56:F56"/>
    <mergeCell ref="G56:J56"/>
    <mergeCell ref="K56:N56"/>
    <mergeCell ref="O56:R56"/>
    <mergeCell ref="C54:F54"/>
    <mergeCell ref="B46:B49"/>
    <mergeCell ref="A27:E27"/>
    <mergeCell ref="A34:F34"/>
    <mergeCell ref="C35:F36"/>
    <mergeCell ref="A37:A38"/>
    <mergeCell ref="B37:B38"/>
    <mergeCell ref="C37:F37"/>
    <mergeCell ref="B30:B32"/>
    <mergeCell ref="A30:A32"/>
    <mergeCell ref="F6:F7"/>
    <mergeCell ref="G6:G7"/>
    <mergeCell ref="A8:A9"/>
    <mergeCell ref="B8:B9"/>
    <mergeCell ref="A12:E12"/>
    <mergeCell ref="A19:E19"/>
    <mergeCell ref="A2:E2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Пунина</dc:creator>
  <dc:description>POI HSSF rep:2.53.0.28</dc:description>
  <cp:lastModifiedBy>Пунина Елена</cp:lastModifiedBy>
  <cp:lastPrinted>2025-02-07T10:50:54Z</cp:lastPrinted>
  <dcterms:created xsi:type="dcterms:W3CDTF">2021-02-12T07:08:54Z</dcterms:created>
  <dcterms:modified xsi:type="dcterms:W3CDTF">2025-02-07T11:01:59Z</dcterms:modified>
</cp:coreProperties>
</file>